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07_美馬庁舎\!!治山担当\07  現場関係\R6\工事\Ｒ６馬林　地すべり　つるぎ町柴内　山腹工事（担い手確保型）\00当初\PPI\"/>
    </mc:Choice>
  </mc:AlternateContent>
  <xr:revisionPtr revIDLastSave="0" documentId="13_ncr:1_{4201FF74-E3D2-49A7-B67F-CDF5EDCFEA17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工事費内訳書!$A$1:$G$73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工事費内訳書!$G$73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9" i="59"/>
  <c r="G42" i="59"/>
  <c r="G47" i="59"/>
  <c r="G46" i="59" s="1"/>
  <c r="G45" i="59" s="1"/>
  <c r="G52" i="59"/>
  <c r="G58" i="59"/>
  <c r="G57" i="59" s="1"/>
  <c r="G56" i="59" s="1"/>
  <c r="G61" i="59"/>
  <c r="G67" i="59"/>
  <c r="G66" i="59" s="1"/>
  <c r="G69" i="59"/>
  <c r="G12" i="59" l="1"/>
  <c r="G11" i="59" s="1"/>
  <c r="G10" i="59" s="1"/>
  <c r="G72" i="59" s="1"/>
  <c r="G73" i="59" s="1"/>
</calcChain>
</file>

<file path=xl/sharedStrings.xml><?xml version="1.0" encoding="utf-8"?>
<sst xmlns="http://schemas.openxmlformats.org/spreadsheetml/2006/main" count="141" uniqueCount="79">
  <si>
    <t>住　　　　所</t>
  </si>
  <si>
    <t>商号又は名称</t>
  </si>
  <si>
    <t>代 表 者 名</t>
  </si>
  <si>
    <t>工事費内訳書</t>
  </si>
  <si>
    <t>工 事 名</t>
  </si>
  <si>
    <t>Ｒ６馬林　地すべり　つるぎ町柴内　山腹工事（担い手確保型）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</si>
  <si>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</si>
  <si>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</si>
  <si>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</si>
  <si>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</si>
  <si>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</si>
  <si>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</si>
  <si>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</si>
  <si>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</si>
  <si>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</si>
  <si>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</si>
  <si>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集水井工
_x000D_</t>
  </si>
  <si>
    <t>基</t>
  </si>
  <si>
    <t>m3</t>
  </si>
  <si>
    <t>残土処分費
_x000D_</t>
  </si>
  <si>
    <t>ライナープレート土留工(井戸蓋工)
_x000D_</t>
  </si>
  <si>
    <t>ライナープレート土留工(昇降用設備設置工)
_x000D_</t>
  </si>
  <si>
    <t>ｍ</t>
  </si>
  <si>
    <t>ライナープレート（亜鉛メッキ）
_x000D_t=2.7mm×3500</t>
  </si>
  <si>
    <t>補強リング
_x000D_H125×H125×3500</t>
  </si>
  <si>
    <t>集水孔加工
_x000D_φ50mm ライナープレート</t>
  </si>
  <si>
    <t>箇所</t>
  </si>
  <si>
    <t>水抜きフィルター
_x000D_50mm用</t>
  </si>
  <si>
    <t>個</t>
  </si>
  <si>
    <t>タラップ
_x000D_A型 H=1500 亜鉛メッキ製品φ3500</t>
  </si>
  <si>
    <t>タラップ
_x000D_B型 H=1000 亜鉛メッキ製品φ3500</t>
  </si>
  <si>
    <t>タラップ
_x000D_C型 H=2700 亜鉛メッキ製品φ3500</t>
  </si>
  <si>
    <t>タラップ
_x000D_D型 H=1500 （踊場付）亜鉛メッキ製品φ3500</t>
  </si>
  <si>
    <t>固定コンクリート
_x000D_</t>
  </si>
  <si>
    <t>㎡</t>
  </si>
  <si>
    <t>硬質ポリ塩化ビニル管
_x000D_一般管VU　径200</t>
  </si>
  <si>
    <t>人力横木組立
_x000D_</t>
  </si>
  <si>
    <t>本</t>
  </si>
  <si>
    <t>人力ボルト締め
_x000D_</t>
  </si>
  <si>
    <t>横木
_x000D_φ80mm L=1200mm</t>
  </si>
  <si>
    <t>支柱
_x000D_φ120mm L=1500mm</t>
  </si>
  <si>
    <t>洗砂
_x000D_(細骨材用)　　細目</t>
  </si>
  <si>
    <t>注入用円形型枠(硬質ポリ塩化ビニル管)
_x000D_一般管VU　径100 L=1.0m</t>
  </si>
  <si>
    <t>静水槽コンクリート
_x000D_</t>
  </si>
  <si>
    <t>暗きょ工
_x000D_</t>
  </si>
  <si>
    <t>暗きょ工
_x000D_集水ボーリング</t>
  </si>
  <si>
    <t>暗きょ工
_x000D_排水ボーリング</t>
  </si>
  <si>
    <t>仮設工
_x000D_</t>
  </si>
  <si>
    <t>回</t>
  </si>
  <si>
    <t>集水井内足場設置・撤去
_x000D_</t>
  </si>
  <si>
    <t>作業道開設
_x000D_</t>
  </si>
  <si>
    <t>袋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</si>
  <si>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</si>
  <si>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</si>
  <si>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</si>
  <si>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</si>
  <si>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</si>
  <si>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</si>
  <si>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</si>
  <si>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</si>
  <si>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</si>
  <si>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ライナープレート土留工(掘削土留)
礫質土16.00ｍ,軟岩2.50ｍ</t>
    <rPh sb="18" eb="21">
      <t>レキシツツチ</t>
    </rPh>
    <rPh sb="28" eb="30">
      <t>ナンガン</t>
    </rPh>
    <phoneticPr fontId="7"/>
  </si>
  <si>
    <t>ダンプトラック運搬
4ｔ車　礫質土</t>
    <rPh sb="14" eb="17">
      <t>レキシツド</t>
    </rPh>
    <phoneticPr fontId="7"/>
  </si>
  <si>
    <t>固定コンクリート
18-8-40（高炉）</t>
    <rPh sb="17" eb="19">
      <t>コウロ</t>
    </rPh>
    <phoneticPr fontId="7"/>
  </si>
  <si>
    <t>固定コンクリート型枠
一般型枠</t>
  </si>
  <si>
    <t>機械掘削
礫質土</t>
    <rPh sb="0" eb="2">
      <t>キカイ</t>
    </rPh>
    <rPh sb="5" eb="8">
      <t>レキシツド</t>
    </rPh>
    <phoneticPr fontId="7"/>
  </si>
  <si>
    <t>機械施工（埋戻し）
礫質土</t>
    <rPh sb="0" eb="4">
      <t>キカイセコウ</t>
    </rPh>
    <rPh sb="10" eb="13">
      <t>レキシツド</t>
    </rPh>
    <phoneticPr fontId="7"/>
  </si>
  <si>
    <t>静水槽コンクリート
18-8-40（高炉）</t>
    <rPh sb="18" eb="20">
      <t>コウロ</t>
    </rPh>
    <phoneticPr fontId="7"/>
  </si>
  <si>
    <t>静水槽型枠
一般型枠</t>
  </si>
  <si>
    <t>ボーリング 森林
集水井内,ﾚｷ質土,φ90mm</t>
  </si>
  <si>
    <t>ボーリング 森林
集水井内,軟岩,φ90mm</t>
  </si>
  <si>
    <t>保孔管 森林
集水井内,VP40（ストレーナ加工有）</t>
    <rPh sb="22" eb="24">
      <t>カコウ</t>
    </rPh>
    <rPh sb="24" eb="25">
      <t>ア</t>
    </rPh>
    <phoneticPr fontId="7"/>
  </si>
  <si>
    <t>孔口保孔管
集水井内,VP75</t>
  </si>
  <si>
    <t>ボーリング 森林
集水井内,ﾚｷ質土,φ135mm</t>
  </si>
  <si>
    <t>ボーリング 森林
集水井内,軟岩,φ135mm</t>
  </si>
  <si>
    <t>保孔管 森林
SGP 100A</t>
  </si>
  <si>
    <t>ボーリング仮設機材 森林
集水井内,あり</t>
  </si>
  <si>
    <t xml:space="preserve">再生クラッシャーラン
RC-30
</t>
  </si>
  <si>
    <t>大型土のう工
製作・設置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</si>
</sst>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9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75"/>
  <sheetViews>
    <sheetView showGridLines="0" tabSelected="1" topLeftCell="A50" zoomScaleNormal="100" zoomScaleSheetLayoutView="100" workbookViewId="0">
      <selection activeCell="D61" sqref="D61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+G11+G66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+G13+G45+G56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+G15+G29+G42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+G16+G17+G18+G19+G20+G21+G22+G23+G24+G25+G26+G27+G28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61</v>
      </c>
      <c r="E16" s="10" t="s">
        <v>17</v>
      </c>
      <c r="F16" s="11">
        <v>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62</v>
      </c>
      <c r="E17" s="10" t="s">
        <v>18</v>
      </c>
      <c r="F17" s="11">
        <v>208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19</v>
      </c>
      <c r="E18" s="10" t="s">
        <v>18</v>
      </c>
      <c r="F18" s="11">
        <v>208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20</v>
      </c>
      <c r="E19" s="10" t="s">
        <v>17</v>
      </c>
      <c r="F19" s="11">
        <v>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21</v>
      </c>
      <c r="E20" s="10" t="s">
        <v>22</v>
      </c>
      <c r="F20" s="11">
        <v>18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23</v>
      </c>
      <c r="E21" s="10" t="s">
        <v>22</v>
      </c>
      <c r="F21" s="11">
        <v>19.5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24</v>
      </c>
      <c r="E22" s="10" t="s">
        <v>17</v>
      </c>
      <c r="F22" s="11">
        <v>6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25</v>
      </c>
      <c r="E23" s="10" t="s">
        <v>26</v>
      </c>
      <c r="F23" s="11">
        <v>434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27</v>
      </c>
      <c r="E24" s="10" t="s">
        <v>28</v>
      </c>
      <c r="F24" s="11">
        <v>434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29</v>
      </c>
      <c r="E25" s="10" t="s">
        <v>17</v>
      </c>
      <c r="F25" s="11">
        <v>6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30</v>
      </c>
      <c r="E26" s="10" t="s">
        <v>17</v>
      </c>
      <c r="F26" s="11">
        <v>4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31</v>
      </c>
      <c r="E27" s="10" t="s">
        <v>17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32</v>
      </c>
      <c r="E28" s="10" t="s">
        <v>17</v>
      </c>
      <c r="F28" s="11">
        <v>3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33</v>
      </c>
      <c r="E29" s="10" t="s">
        <v>13</v>
      </c>
      <c r="F29" s="11">
        <v>1</v>
      </c>
      <c r="G29" s="12">
        <f>+G30+G31+G32+G33+G34+G35+G36+G37+G38+G39+G40+G41</f>
        <v>0</v>
      </c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63</v>
      </c>
      <c r="E30" s="10" t="s">
        <v>18</v>
      </c>
      <c r="F30" s="11">
        <v>20.6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64</v>
      </c>
      <c r="E31" s="10" t="s">
        <v>34</v>
      </c>
      <c r="F31" s="11">
        <v>22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65</v>
      </c>
      <c r="E32" s="10" t="s">
        <v>18</v>
      </c>
      <c r="F32" s="11">
        <v>44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66</v>
      </c>
      <c r="E33" s="10" t="s">
        <v>18</v>
      </c>
      <c r="F33" s="11">
        <v>14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35</v>
      </c>
      <c r="E34" s="10" t="s">
        <v>22</v>
      </c>
      <c r="F34" s="11">
        <v>3.9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36</v>
      </c>
      <c r="E35" s="10" t="s">
        <v>37</v>
      </c>
      <c r="F35" s="11">
        <v>38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38</v>
      </c>
      <c r="E36" s="10" t="s">
        <v>37</v>
      </c>
      <c r="F36" s="11">
        <v>4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39</v>
      </c>
      <c r="E37" s="10" t="s">
        <v>37</v>
      </c>
      <c r="F37" s="11">
        <v>38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40</v>
      </c>
      <c r="E38" s="10" t="s">
        <v>37</v>
      </c>
      <c r="F38" s="11">
        <v>13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41</v>
      </c>
      <c r="E39" s="10" t="s">
        <v>18</v>
      </c>
      <c r="F39" s="11">
        <v>0.1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42</v>
      </c>
      <c r="E40" s="10" t="s">
        <v>22</v>
      </c>
      <c r="F40" s="11">
        <v>6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41</v>
      </c>
      <c r="E41" s="10" t="s">
        <v>18</v>
      </c>
      <c r="F41" s="11">
        <v>3.9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43</v>
      </c>
      <c r="E42" s="10" t="s">
        <v>13</v>
      </c>
      <c r="F42" s="11">
        <v>1</v>
      </c>
      <c r="G42" s="12">
        <f>+G43+G44</f>
        <v>0</v>
      </c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67</v>
      </c>
      <c r="E43" s="10" t="s">
        <v>18</v>
      </c>
      <c r="F43" s="11">
        <v>7.4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68</v>
      </c>
      <c r="E44" s="10" t="s">
        <v>34</v>
      </c>
      <c r="F44" s="11">
        <v>16.399999999999999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33" t="s">
        <v>44</v>
      </c>
      <c r="C45" s="33"/>
      <c r="D45" s="34"/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2</v>
      </c>
    </row>
    <row r="46" spans="1:10" ht="42" customHeight="1" x14ac:dyDescent="0.15">
      <c r="A46" s="15"/>
      <c r="B46" s="16"/>
      <c r="C46" s="33" t="s">
        <v>44</v>
      </c>
      <c r="D46" s="34"/>
      <c r="E46" s="10" t="s">
        <v>13</v>
      </c>
      <c r="F46" s="11">
        <v>1</v>
      </c>
      <c r="G46" s="12">
        <f>+G47+G52</f>
        <v>0</v>
      </c>
      <c r="H46" s="13"/>
      <c r="I46" s="14">
        <v>37</v>
      </c>
      <c r="J46" s="14">
        <v>3</v>
      </c>
    </row>
    <row r="47" spans="1:10" ht="42" customHeight="1" x14ac:dyDescent="0.15">
      <c r="A47" s="15"/>
      <c r="B47" s="16"/>
      <c r="C47" s="16"/>
      <c r="D47" s="17" t="s">
        <v>45</v>
      </c>
      <c r="E47" s="10" t="s">
        <v>13</v>
      </c>
      <c r="F47" s="11">
        <v>1</v>
      </c>
      <c r="G47" s="12">
        <f>+G48+G49+G50+G51</f>
        <v>0</v>
      </c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69</v>
      </c>
      <c r="E48" s="10" t="s">
        <v>22</v>
      </c>
      <c r="F48" s="11">
        <v>200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70</v>
      </c>
      <c r="E49" s="10" t="s">
        <v>22</v>
      </c>
      <c r="F49" s="11">
        <v>80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71</v>
      </c>
      <c r="E50" s="10" t="s">
        <v>22</v>
      </c>
      <c r="F50" s="11">
        <v>280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72</v>
      </c>
      <c r="E51" s="10" t="s">
        <v>22</v>
      </c>
      <c r="F51" s="11">
        <v>16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46</v>
      </c>
      <c r="E52" s="10" t="s">
        <v>13</v>
      </c>
      <c r="F52" s="11">
        <v>1</v>
      </c>
      <c r="G52" s="12">
        <f>+G53+G54+G55</f>
        <v>0</v>
      </c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73</v>
      </c>
      <c r="E53" s="10" t="s">
        <v>22</v>
      </c>
      <c r="F53" s="11">
        <v>30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74</v>
      </c>
      <c r="E54" s="10" t="s">
        <v>22</v>
      </c>
      <c r="F54" s="11">
        <v>5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75</v>
      </c>
      <c r="E55" s="10" t="s">
        <v>22</v>
      </c>
      <c r="F55" s="11">
        <v>36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33" t="s">
        <v>47</v>
      </c>
      <c r="C56" s="33"/>
      <c r="D56" s="34"/>
      <c r="E56" s="10" t="s">
        <v>13</v>
      </c>
      <c r="F56" s="11">
        <v>1</v>
      </c>
      <c r="G56" s="12">
        <f>+G57</f>
        <v>0</v>
      </c>
      <c r="H56" s="13"/>
      <c r="I56" s="14">
        <v>47</v>
      </c>
      <c r="J56" s="14">
        <v>2</v>
      </c>
    </row>
    <row r="57" spans="1:10" ht="42" customHeight="1" x14ac:dyDescent="0.15">
      <c r="A57" s="15"/>
      <c r="B57" s="16"/>
      <c r="C57" s="33" t="s">
        <v>47</v>
      </c>
      <c r="D57" s="34"/>
      <c r="E57" s="10" t="s">
        <v>13</v>
      </c>
      <c r="F57" s="11">
        <v>1</v>
      </c>
      <c r="G57" s="12">
        <f>+G58+G61</f>
        <v>0</v>
      </c>
      <c r="H57" s="13"/>
      <c r="I57" s="14">
        <v>48</v>
      </c>
      <c r="J57" s="14">
        <v>3</v>
      </c>
    </row>
    <row r="58" spans="1:10" ht="42" customHeight="1" x14ac:dyDescent="0.15">
      <c r="A58" s="15"/>
      <c r="B58" s="16"/>
      <c r="C58" s="16"/>
      <c r="D58" s="17" t="s">
        <v>47</v>
      </c>
      <c r="E58" s="10" t="s">
        <v>13</v>
      </c>
      <c r="F58" s="11">
        <v>1</v>
      </c>
      <c r="G58" s="12">
        <f>+G59+G60</f>
        <v>0</v>
      </c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76</v>
      </c>
      <c r="E59" s="10" t="s">
        <v>48</v>
      </c>
      <c r="F59" s="11">
        <v>2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49</v>
      </c>
      <c r="E60" s="10" t="s">
        <v>48</v>
      </c>
      <c r="F60" s="11">
        <v>2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50</v>
      </c>
      <c r="E61" s="10" t="s">
        <v>13</v>
      </c>
      <c r="F61" s="11">
        <v>1</v>
      </c>
      <c r="G61" s="12">
        <f>+G62+G63+G64+G65</f>
        <v>0</v>
      </c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65</v>
      </c>
      <c r="E62" s="10" t="s">
        <v>18</v>
      </c>
      <c r="F62" s="11">
        <v>67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66</v>
      </c>
      <c r="E63" s="10" t="s">
        <v>18</v>
      </c>
      <c r="F63" s="11">
        <v>34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77</v>
      </c>
      <c r="E64" s="10" t="s">
        <v>18</v>
      </c>
      <c r="F64" s="11">
        <v>29.5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78</v>
      </c>
      <c r="E65" s="10" t="s">
        <v>51</v>
      </c>
      <c r="F65" s="11">
        <v>6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32" t="s">
        <v>52</v>
      </c>
      <c r="B66" s="33"/>
      <c r="C66" s="33"/>
      <c r="D66" s="34"/>
      <c r="E66" s="10" t="s">
        <v>13</v>
      </c>
      <c r="F66" s="11">
        <v>1</v>
      </c>
      <c r="G66" s="12">
        <f>+G67+G69</f>
        <v>0</v>
      </c>
      <c r="H66" s="13"/>
      <c r="I66" s="14">
        <v>57</v>
      </c>
      <c r="J66" s="14"/>
    </row>
    <row r="67" spans="1:10" ht="42" customHeight="1" x14ac:dyDescent="0.15">
      <c r="A67" s="32" t="s">
        <v>53</v>
      </c>
      <c r="B67" s="33"/>
      <c r="C67" s="33"/>
      <c r="D67" s="34"/>
      <c r="E67" s="10" t="s">
        <v>13</v>
      </c>
      <c r="F67" s="11">
        <v>1</v>
      </c>
      <c r="G67" s="12">
        <f>+G68</f>
        <v>0</v>
      </c>
      <c r="H67" s="13"/>
      <c r="I67" s="14">
        <v>58</v>
      </c>
      <c r="J67" s="14">
        <v>200</v>
      </c>
    </row>
    <row r="68" spans="1:10" ht="42" customHeight="1" x14ac:dyDescent="0.15">
      <c r="A68" s="32" t="s">
        <v>54</v>
      </c>
      <c r="B68" s="33"/>
      <c r="C68" s="33"/>
      <c r="D68" s="34"/>
      <c r="E68" s="10" t="s">
        <v>13</v>
      </c>
      <c r="F68" s="11">
        <v>1</v>
      </c>
      <c r="G68" s="18"/>
      <c r="H68" s="13"/>
      <c r="I68" s="14">
        <v>59</v>
      </c>
      <c r="J68" s="14"/>
    </row>
    <row r="69" spans="1:10" ht="42" customHeight="1" x14ac:dyDescent="0.15">
      <c r="A69" s="32" t="s">
        <v>55</v>
      </c>
      <c r="B69" s="33"/>
      <c r="C69" s="33"/>
      <c r="D69" s="34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210</v>
      </c>
    </row>
    <row r="70" spans="1:10" ht="42" customHeight="1" x14ac:dyDescent="0.15">
      <c r="A70" s="32" t="s">
        <v>56</v>
      </c>
      <c r="B70" s="33"/>
      <c r="C70" s="33"/>
      <c r="D70" s="34"/>
      <c r="E70" s="10" t="s">
        <v>13</v>
      </c>
      <c r="F70" s="11">
        <v>1</v>
      </c>
      <c r="G70" s="18"/>
      <c r="H70" s="13"/>
      <c r="I70" s="14">
        <v>61</v>
      </c>
      <c r="J70" s="14"/>
    </row>
    <row r="71" spans="1:10" ht="42" customHeight="1" x14ac:dyDescent="0.15">
      <c r="A71" s="32" t="s">
        <v>57</v>
      </c>
      <c r="B71" s="33"/>
      <c r="C71" s="33"/>
      <c r="D71" s="34"/>
      <c r="E71" s="10" t="s">
        <v>13</v>
      </c>
      <c r="F71" s="11">
        <v>1</v>
      </c>
      <c r="G71" s="18"/>
      <c r="H71" s="13"/>
      <c r="I71" s="14">
        <v>62</v>
      </c>
      <c r="J71" s="14">
        <v>220</v>
      </c>
    </row>
    <row r="72" spans="1:10" ht="42" customHeight="1" x14ac:dyDescent="0.15">
      <c r="A72" s="32" t="s">
        <v>58</v>
      </c>
      <c r="B72" s="33"/>
      <c r="C72" s="33"/>
      <c r="D72" s="34"/>
      <c r="E72" s="10" t="s">
        <v>13</v>
      </c>
      <c r="F72" s="11">
        <v>1</v>
      </c>
      <c r="G72" s="12">
        <f>+G10+G71</f>
        <v>0</v>
      </c>
      <c r="H72" s="13"/>
      <c r="I72" s="14">
        <v>63</v>
      </c>
      <c r="J72" s="14">
        <v>30</v>
      </c>
    </row>
    <row r="73" spans="1:10" ht="42" customHeight="1" x14ac:dyDescent="0.15">
      <c r="A73" s="23" t="s">
        <v>59</v>
      </c>
      <c r="B73" s="24"/>
      <c r="C73" s="24"/>
      <c r="D73" s="25"/>
      <c r="E73" s="19" t="s">
        <v>60</v>
      </c>
      <c r="F73" s="20" t="s">
        <v>60</v>
      </c>
      <c r="G73" s="21">
        <f>G72</f>
        <v>0</v>
      </c>
      <c r="I73" s="22">
        <v>64</v>
      </c>
      <c r="J73" s="22">
        <v>90</v>
      </c>
    </row>
    <row r="74" spans="1:10" ht="42" customHeight="1" x14ac:dyDescent="0.15"/>
    <row r="75" spans="1:10" ht="42" customHeight="1" x14ac:dyDescent="0.15"/>
  </sheetData>
  <sheetProtection algorithmName="SHA-512" hashValue="9lQa8O8fdkfPcgzbpUMSGEX7AT5wEw+XTUd8vrQzLoQOYChYt0fA3mc0Pbdk6IfyqikYHQ7kxg0xXEd5TVJkXg==" saltValue="C+oVAVTRMlcRR9sIKRZ5vA==" spinCount="100000" sheet="1" objects="1" scenarios="1"/>
  <mergeCells count="23">
    <mergeCell ref="A71:D71"/>
    <mergeCell ref="A72:D72"/>
    <mergeCell ref="A66:D66"/>
    <mergeCell ref="A67:D67"/>
    <mergeCell ref="A68:D68"/>
    <mergeCell ref="A69:D69"/>
    <mergeCell ref="A70:D70"/>
    <mergeCell ref="A73:D7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5:D45"/>
    <mergeCell ref="C46:D46"/>
    <mergeCell ref="B56:D56"/>
    <mergeCell ref="C57:D57"/>
  </mergeCells>
  <phoneticPr fontId="8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nishiura shouhei</cp:lastModifiedBy>
  <cp:lastPrinted>2024-10-08T23:29:26Z</cp:lastPrinted>
  <dcterms:created xsi:type="dcterms:W3CDTF">2014-01-09T08:55:00Z</dcterms:created>
  <dcterms:modified xsi:type="dcterms:W3CDTF">2024-10-08T23:29:34Z</dcterms:modified>
</cp:coreProperties>
</file>